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5600" windowHeight="11050"/>
  </bookViews>
  <sheets>
    <sheet name="Рассчет ТКС меры 624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D3" i="1"/>
  <c r="C3" i="1"/>
  <c r="D2" i="1" l="1"/>
  <c r="E2" i="1"/>
  <c r="C2" i="1"/>
  <c r="D4" i="1" l="1"/>
  <c r="E4" i="1" l="1"/>
  <c r="C4" i="1"/>
  <c r="B7" i="1" l="1"/>
  <c r="B8" i="1"/>
  <c r="B11" i="1" l="1"/>
</calcChain>
</file>

<file path=xl/sharedStrings.xml><?xml version="1.0" encoding="utf-8"?>
<sst xmlns="http://schemas.openxmlformats.org/spreadsheetml/2006/main" count="14" uniqueCount="12">
  <si>
    <t>R_nom</t>
  </si>
  <si>
    <t>Rt=</t>
  </si>
  <si>
    <t>Beta=</t>
  </si>
  <si>
    <t>Alfa=</t>
  </si>
  <si>
    <t>ti=</t>
  </si>
  <si>
    <t>ppm</t>
  </si>
  <si>
    <t>Температура</t>
  </si>
  <si>
    <t>Значение</t>
  </si>
  <si>
    <t>Номинал меры</t>
  </si>
  <si>
    <t>Точка 1</t>
  </si>
  <si>
    <t>Точка 2</t>
  </si>
  <si>
    <t>Точка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</si>
</sst>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#,##0.000000"/>
    <numFmt numFmtId="166" formatCode="0.000000E+0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</cellStyleXfs>
  <cellXfs count="13">
    <xf numFmtId="0" fontId="0" fillId="0" borderId="0" xfId="0"/>
    <xf numFmtId="3" fontId="0" fillId="0" borderId="0" xfId="0" applyNumberFormat="1"/>
    <xf numFmtId="0" fontId="0" fillId="0" borderId="1" xfId="0" applyBorder="1"/>
    <xf numFmtId="0" fontId="1" fillId="2" borderId="1" xfId="1" applyBorder="1"/>
    <xf numFmtId="3" fontId="1" fillId="2" borderId="1" xfId="1" applyNumberFormat="1" applyBorder="1"/>
    <xf numFmtId="0" fontId="2" fillId="3" borderId="1" xfId="2" applyBorder="1"/>
    <xf numFmtId="3" fontId="2" fillId="3" borderId="1" xfId="2" applyNumberFormat="1" applyBorder="1"/>
    <xf numFmtId="0" fontId="0" fillId="0" borderId="0" xfId="0" applyAlignment="1">
      <alignment horizontal="right"/>
    </xf>
    <xf numFmtId="165" fontId="0" fillId="0" borderId="0" xfId="0" applyNumberFormat="1"/>
    <xf numFmtId="0" fontId="0" fillId="0" borderId="1" xfId="0" applyBorder="1" applyAlignment="1">
      <alignment horizontal="right"/>
    </xf>
    <xf numFmtId="164" fontId="3" fillId="4" borderId="1" xfId="3" applyNumberFormat="1" applyBorder="1"/>
    <xf numFmtId="166" fontId="1" fillId="2" borderId="1" xfId="1" applyNumberFormat="1" applyBorder="1"/>
    <xf numFmtId="164" fontId="1" fillId="2" borderId="1" xfId="1" applyNumberFormat="1" applyBorder="1"/>
  </cellXfs>
  <cellStyles count="4">
    <cellStyle name="Нейтральный" xfId="3" builtinId="28"/>
    <cellStyle name="Обычный" xfId="0" builtinId="0"/>
    <cellStyle name="Плохой" xfId="2" builtinId="27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8_08_2021_00%3A21%3A49"/>
    </sheetNames>
    <sheetDataSet>
      <sheetData sheetId="0">
        <row r="2">
          <cell r="F2">
            <v>16.109000000000002</v>
          </cell>
        </row>
        <row r="3">
          <cell r="F3">
            <v>20.085999999999999</v>
          </cell>
        </row>
        <row r="4">
          <cell r="F4">
            <v>24.102</v>
          </cell>
        </row>
        <row r="6">
          <cell r="F6">
            <v>1.9002250044E-5</v>
          </cell>
        </row>
        <row r="7">
          <cell r="F7">
            <v>1.9001569752999998E-5</v>
          </cell>
        </row>
        <row r="8">
          <cell r="F8">
            <v>1.9000787037000002E-5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zoomScale="115" zoomScaleNormal="115" workbookViewId="0">
      <selection activeCell="D17" sqref="D17"/>
    </sheetView>
  </sheetViews>
  <sheetFormatPr defaultRowHeight="14.5" x14ac:dyDescent="0.35"/>
  <cols>
    <col min="1" max="1" width="13.453125" customWidth="1"/>
    <col min="2" max="2" width="20.453125" customWidth="1"/>
    <col min="3" max="3" width="13.6328125" customWidth="1"/>
    <col min="4" max="4" width="13.08984375" customWidth="1"/>
    <col min="5" max="5" width="12.54296875" bestFit="1" customWidth="1"/>
    <col min="8" max="8" width="13.08984375" customWidth="1"/>
  </cols>
  <sheetData>
    <row r="1" spans="1:8" x14ac:dyDescent="0.35">
      <c r="A1" s="2"/>
      <c r="B1" s="2" t="s">
        <v>0</v>
      </c>
      <c r="C1" s="2" t="s">
        <v>9</v>
      </c>
      <c r="D1" s="2" t="s">
        <v>10</v>
      </c>
      <c r="E1" s="2" t="s">
        <v>11</v>
      </c>
    </row>
    <row r="2" spans="1:8" x14ac:dyDescent="0.35">
      <c r="A2" s="2" t="s">
        <v>6</v>
      </c>
      <c r="B2" s="3">
        <v>20</v>
      </c>
      <c r="C2" s="3">
        <f>'[1]28_08_2021_00%3A21%3A49'!$F$2</f>
        <v>16.109000000000002</v>
      </c>
      <c r="D2" s="3">
        <f>'[1]28_08_2021_00%3A21%3A49'!$F$3</f>
        <v>20.085999999999999</v>
      </c>
      <c r="E2" s="3">
        <f>'[1]28_08_2021_00%3A21%3A49'!$F$4</f>
        <v>24.102</v>
      </c>
      <c r="H2" s="1"/>
    </row>
    <row r="3" spans="1:8" x14ac:dyDescent="0.35">
      <c r="A3" s="2" t="s">
        <v>7</v>
      </c>
      <c r="B3" s="4">
        <v>9999800</v>
      </c>
      <c r="C3" s="11">
        <f>190/'[1]28_08_2021_00%3A21%3A49'!$F$6</f>
        <v>9998815.9065401256</v>
      </c>
      <c r="D3" s="11">
        <f>190/'[1]28_08_2021_00%3A21%3A49'!$F$7</f>
        <v>9999173.8824631851</v>
      </c>
      <c r="E3" s="11">
        <f>190/'[1]28_08_2021_00%3A21%3A49'!$F$8</f>
        <v>9999585.7871579379</v>
      </c>
    </row>
    <row r="4" spans="1:8" x14ac:dyDescent="0.35">
      <c r="A4" s="2" t="s">
        <v>5</v>
      </c>
      <c r="B4" s="4"/>
      <c r="C4" s="12">
        <f>(1-AVERAGE($C$3:$E$3)/C3)*1000000</f>
        <v>-37.599670181354128</v>
      </c>
      <c r="D4" s="12">
        <f>(1-AVERAGE($C$3:$E$3)/D3)*1000000</f>
        <v>-1.7977742403640917</v>
      </c>
      <c r="E4" s="12">
        <f t="shared" ref="E4" si="0">(1-AVERAGE($C$3:$E$3)/E3)*1000000</f>
        <v>39.394475521925543</v>
      </c>
    </row>
    <row r="5" spans="1:8" x14ac:dyDescent="0.35">
      <c r="A5" t="s">
        <v>8</v>
      </c>
      <c r="B5" s="1">
        <v>10000000</v>
      </c>
    </row>
    <row r="7" spans="1:8" x14ac:dyDescent="0.35">
      <c r="A7" s="9" t="s">
        <v>3</v>
      </c>
      <c r="B7" s="10">
        <f>(((D4-C4)*(E2-D2)*(E2+D2-2*B2))+((E4-D4)*(D2-C2)*(2*B2-D2-C2)))/((D2-C2)*(E2-D2)*(E2-C2))</f>
        <v>9.5995725559881091</v>
      </c>
      <c r="C7" t="s">
        <v>5</v>
      </c>
    </row>
    <row r="8" spans="1:8" x14ac:dyDescent="0.35">
      <c r="A8" s="9" t="s">
        <v>2</v>
      </c>
      <c r="B8" s="10">
        <f>(((E4-D4)*(D2-C2))-((D4-C4)*(E2-D2)))/((D2-C2)*(E2-D2)*(E2-C2))</f>
        <v>0.15698704569504837</v>
      </c>
      <c r="C8" t="s">
        <v>5</v>
      </c>
    </row>
    <row r="9" spans="1:8" x14ac:dyDescent="0.35">
      <c r="A9" s="7"/>
    </row>
    <row r="10" spans="1:8" x14ac:dyDescent="0.35">
      <c r="A10" s="9" t="s">
        <v>4</v>
      </c>
      <c r="B10" s="5">
        <v>25</v>
      </c>
    </row>
    <row r="11" spans="1:8" x14ac:dyDescent="0.35">
      <c r="A11" s="9" t="s">
        <v>1</v>
      </c>
      <c r="B11" s="6">
        <f>B3+B5*(((B7/1000000)*(B10-B2))+((B8/1000000)*(B10-B2)^2))</f>
        <v>10000319.225389224</v>
      </c>
      <c r="C11" s="8"/>
    </row>
    <row r="12" spans="1:8" x14ac:dyDescent="0.35">
      <c r="B12" s="1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Рассчет ТКС меры 624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2021-08-28T01:21:49Z</dcterms:created>
  <dcterms:modified xsi:type="dcterms:W3CDTF">2021-08-28T23:31:11Z</dcterms:modified>
</cp:coreProperties>
</file>